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oregs Ungdomslag\SOFUL\Dokumenter\Startpakken\"/>
    </mc:Choice>
  </mc:AlternateContent>
  <xr:revisionPtr revIDLastSave="0" documentId="13_ncr:1_{3F235F1F-EE17-47C2-99EF-CEA367ED0B04}" xr6:coauthVersionLast="44" xr6:coauthVersionMax="44" xr10:uidLastSave="{00000000-0000-0000-0000-000000000000}"/>
  <bookViews>
    <workbookView xWindow="-120" yWindow="-120" windowWidth="29040" windowHeight="15840" activeTab="3" xr2:uid="{00000000-000D-0000-FFFF-FFFF00000000}"/>
  </bookViews>
  <sheets>
    <sheet name="Rekneskap 2018" sheetId="1" r:id="rId1"/>
    <sheet name="Balanse" sheetId="2" r:id="rId2"/>
    <sheet name="Dagbok-bilagsoversikt" sheetId="3" r:id="rId3"/>
    <sheet name="Oversikt over medlemskontigen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42" i="1"/>
  <c r="D37" i="1"/>
  <c r="D14" i="1"/>
  <c r="C14" i="1"/>
  <c r="F17" i="2"/>
  <c r="F15" i="2"/>
  <c r="F18" i="2" s="1"/>
  <c r="E15" i="2"/>
  <c r="E17" i="2" s="1"/>
  <c r="F11" i="2"/>
  <c r="E11" i="2"/>
  <c r="D11" i="2"/>
  <c r="D15" i="2" s="1"/>
  <c r="D44" i="1" l="1"/>
  <c r="D17" i="2"/>
  <c r="D18" i="2"/>
  <c r="E18" i="2"/>
  <c r="C14" i="4" l="1"/>
  <c r="C42" i="1" l="1"/>
  <c r="C37" i="1" l="1"/>
  <c r="C10" i="1"/>
  <c r="C44" i="1" l="1"/>
</calcChain>
</file>

<file path=xl/sharedStrings.xml><?xml version="1.0" encoding="utf-8"?>
<sst xmlns="http://schemas.openxmlformats.org/spreadsheetml/2006/main" count="90" uniqueCount="78">
  <si>
    <t>Resultat</t>
  </si>
  <si>
    <t>Nr</t>
  </si>
  <si>
    <t>Kontonamn</t>
  </si>
  <si>
    <t>SUM</t>
  </si>
  <si>
    <t>Varekostnader</t>
  </si>
  <si>
    <t>Offentlege tilskot</t>
  </si>
  <si>
    <t>Framandytingar</t>
  </si>
  <si>
    <t>Sals- og driftsinntekter</t>
  </si>
  <si>
    <t>Lønnskostnader</t>
  </si>
  <si>
    <t>Løn tilsette</t>
  </si>
  <si>
    <t>Godgjering styremedl.</t>
  </si>
  <si>
    <t>Arb.g. avg.</t>
  </si>
  <si>
    <t>Sum</t>
  </si>
  <si>
    <t>Driftskostnader</t>
  </si>
  <si>
    <t>Revisjon</t>
  </si>
  <si>
    <t>Kontorutstyr</t>
  </si>
  <si>
    <t>Porto</t>
  </si>
  <si>
    <t>Gebyr</t>
  </si>
  <si>
    <t>Gåver</t>
  </si>
  <si>
    <t>Reklame</t>
  </si>
  <si>
    <t>Finans</t>
  </si>
  <si>
    <t>Årsresultat</t>
  </si>
  <si>
    <t>Noter:</t>
  </si>
  <si>
    <t>Mva kompensasjon er ført under denne posten</t>
  </si>
  <si>
    <t>Anna reisedekking</t>
  </si>
  <si>
    <t>Bilgodtgjersle</t>
  </si>
  <si>
    <t>Ymse</t>
  </si>
  <si>
    <t>Eigendelar</t>
  </si>
  <si>
    <t>SUM eigendelar</t>
  </si>
  <si>
    <t>Eigenkapital og gjeld</t>
  </si>
  <si>
    <t>Gjeld</t>
  </si>
  <si>
    <t>Eigenkapital</t>
  </si>
  <si>
    <t>SUM eigenskap. og gjeld</t>
  </si>
  <si>
    <t>Endring i eigenkapital</t>
  </si>
  <si>
    <t>Merknad</t>
  </si>
  <si>
    <t>Dato</t>
  </si>
  <si>
    <t>Person</t>
  </si>
  <si>
    <t>Bilagsnr.</t>
  </si>
  <si>
    <t>Balanse 2018</t>
  </si>
  <si>
    <t>R18</t>
  </si>
  <si>
    <t>Mat</t>
  </si>
  <si>
    <t>Hypersys</t>
  </si>
  <si>
    <t>Mat, ungdomsklubb</t>
  </si>
  <si>
    <t>Utgifter</t>
  </si>
  <si>
    <t>Oversikt over medlemskontigent</t>
  </si>
  <si>
    <t>Polaris Media</t>
  </si>
  <si>
    <t>Instruktørkurs</t>
  </si>
  <si>
    <t>Dekor, pynt</t>
  </si>
  <si>
    <t>Utlegg</t>
  </si>
  <si>
    <t>Kontorrekv.</t>
  </si>
  <si>
    <t>Namn</t>
  </si>
  <si>
    <t>Innbetalt (dato)</t>
  </si>
  <si>
    <t>Type utgift</t>
  </si>
  <si>
    <t>Privat utlegg, namn på person</t>
  </si>
  <si>
    <t>Avis</t>
  </si>
  <si>
    <t>kontorutstyr</t>
  </si>
  <si>
    <t>Utlegg frå xx</t>
  </si>
  <si>
    <t>Oversikt over kontoplan finn de på:</t>
  </si>
  <si>
    <t>http://www.eholding.no/regnskap/norsk-standard-kontoplan.htm</t>
  </si>
  <si>
    <t>R19</t>
  </si>
  <si>
    <t>Bankinnskot</t>
  </si>
  <si>
    <t>Krav:</t>
  </si>
  <si>
    <t>Gjeld spes:</t>
  </si>
  <si>
    <t>SUM gjeld</t>
  </si>
  <si>
    <t>Ev. brukskonto, namn på bank</t>
  </si>
  <si>
    <t>Ev. høgrentekonto, namn på bank</t>
  </si>
  <si>
    <t>Ev. anna konto, namn på bank</t>
  </si>
  <si>
    <t>ev. utlegg, namn på person</t>
  </si>
  <si>
    <t>Ev. gjeld/uteståande til firma/aktivitet</t>
  </si>
  <si>
    <t>Telefon</t>
  </si>
  <si>
    <t>aviser, tidsskrift</t>
  </si>
  <si>
    <t>Møte, kurs, oppdatering mm. (u/reisek.)</t>
  </si>
  <si>
    <t>Forsikring</t>
  </si>
  <si>
    <t>Årskontigent</t>
  </si>
  <si>
    <t>Andre tilskot (tilskot frå ev. nasjonal medlemsorganisasjon)</t>
  </si>
  <si>
    <t>Kursinntekt</t>
  </si>
  <si>
    <t>Rentekostnad</t>
  </si>
  <si>
    <t>Renteinntekt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</si>
</sst>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4" xfId="0" applyFont="1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9" fillId="0" borderId="0" xfId="0" applyFont="1"/>
    <xf numFmtId="0" fontId="2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0" fillId="0" borderId="0" xfId="0" applyFill="1" applyBorder="1"/>
    <xf numFmtId="0" fontId="10" fillId="0" borderId="0" xfId="0" applyFont="1"/>
    <xf numFmtId="0" fontId="4" fillId="0" borderId="0" xfId="0" applyFont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horizontal="left"/>
    </xf>
    <xf numFmtId="14" fontId="0" fillId="0" borderId="0" xfId="0" applyNumberFormat="1" applyFont="1" applyAlignment="1"/>
    <xf numFmtId="16" fontId="0" fillId="0" borderId="0" xfId="0" applyNumberFormat="1"/>
    <xf numFmtId="16" fontId="0" fillId="0" borderId="0" xfId="0" applyNumberFormat="1" applyFont="1"/>
    <xf numFmtId="0" fontId="0" fillId="0" borderId="0" xfId="0" applyFont="1" applyAlignment="1"/>
    <xf numFmtId="0" fontId="11" fillId="0" borderId="0" xfId="1"/>
    <xf numFmtId="14" fontId="0" fillId="0" borderId="6" xfId="0" applyNumberFormat="1" applyBorder="1"/>
    <xf numFmtId="14" fontId="0" fillId="0" borderId="7" xfId="0" applyNumberFormat="1" applyBorder="1"/>
    <xf numFmtId="0" fontId="0" fillId="0" borderId="3" xfId="0" applyBorder="1"/>
    <xf numFmtId="0" fontId="0" fillId="0" borderId="8" xfId="0" applyBorder="1"/>
    <xf numFmtId="0" fontId="3" fillId="0" borderId="3" xfId="0" applyFont="1" applyBorder="1"/>
    <xf numFmtId="14" fontId="0" fillId="0" borderId="0" xfId="0" applyNumberFormat="1"/>
    <xf numFmtId="14" fontId="0" fillId="0" borderId="8" xfId="0" applyNumberFormat="1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1" fillId="0" borderId="1" xfId="0" applyFont="1" applyBorder="1"/>
    <xf numFmtId="0" fontId="1" fillId="0" borderId="11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holding.no/regnskap/norsk-standard-kontoplan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zoomScale="85" zoomScaleNormal="85" workbookViewId="0">
      <selection activeCell="A49" sqref="A49"/>
    </sheetView>
  </sheetViews>
  <sheetFormatPr baseColWidth="10" defaultRowHeight="15" x14ac:dyDescent="0.25"/>
  <cols>
    <col min="1" max="1" width="26.85546875" customWidth="1"/>
    <col min="2" max="2" width="62.85546875" customWidth="1"/>
    <col min="3" max="3" width="11.5703125" customWidth="1"/>
  </cols>
  <sheetData>
    <row r="1" spans="1:10" ht="18.75" x14ac:dyDescent="0.3">
      <c r="A1" s="3" t="s">
        <v>0</v>
      </c>
      <c r="B1" s="5"/>
      <c r="C1" s="5"/>
      <c r="D1" s="5"/>
      <c r="E1" s="5"/>
      <c r="F1" s="5"/>
      <c r="G1" s="5"/>
      <c r="H1" s="5"/>
      <c r="I1" s="5"/>
      <c r="J1" s="6"/>
    </row>
    <row r="2" spans="1:10" ht="15.75" x14ac:dyDescent="0.25">
      <c r="A2" s="13" t="s">
        <v>1</v>
      </c>
      <c r="B2" s="13" t="s">
        <v>2</v>
      </c>
      <c r="C2" s="16" t="s">
        <v>39</v>
      </c>
      <c r="D2" s="16" t="s">
        <v>59</v>
      </c>
      <c r="J2" s="6"/>
    </row>
    <row r="3" spans="1:10" x14ac:dyDescent="0.25">
      <c r="A3" s="5"/>
      <c r="B3" s="5"/>
      <c r="C3" s="5"/>
      <c r="D3" s="5"/>
      <c r="J3" s="6"/>
    </row>
    <row r="4" spans="1:10" x14ac:dyDescent="0.25">
      <c r="A4" s="1" t="s">
        <v>7</v>
      </c>
      <c r="B4" s="5"/>
      <c r="C4" s="5"/>
      <c r="D4" s="5"/>
      <c r="J4" s="6"/>
    </row>
    <row r="5" spans="1:10" x14ac:dyDescent="0.25">
      <c r="A5" s="9">
        <v>3400</v>
      </c>
      <c r="B5" s="5" t="s">
        <v>5</v>
      </c>
      <c r="C5" s="5"/>
      <c r="D5" s="5"/>
      <c r="J5" s="6"/>
    </row>
    <row r="6" spans="1:10" x14ac:dyDescent="0.25">
      <c r="A6" s="9">
        <v>3441</v>
      </c>
      <c r="B6" s="5" t="s">
        <v>74</v>
      </c>
      <c r="C6" s="10"/>
      <c r="D6" s="10"/>
      <c r="J6" s="6"/>
    </row>
    <row r="7" spans="1:10" x14ac:dyDescent="0.25">
      <c r="A7" s="43">
        <v>3910</v>
      </c>
      <c r="B7" s="5" t="s">
        <v>75</v>
      </c>
      <c r="C7" s="10"/>
      <c r="D7" s="10"/>
      <c r="J7" s="6"/>
    </row>
    <row r="8" spans="1:10" x14ac:dyDescent="0.25">
      <c r="A8" s="9">
        <v>3920</v>
      </c>
      <c r="B8" s="5" t="s">
        <v>73</v>
      </c>
      <c r="C8" s="5"/>
      <c r="D8" s="5"/>
      <c r="J8" s="6"/>
    </row>
    <row r="9" spans="1:10" x14ac:dyDescent="0.25">
      <c r="J9" s="6"/>
    </row>
    <row r="10" spans="1:10" ht="15.75" x14ac:dyDescent="0.25">
      <c r="A10" s="13" t="s">
        <v>3</v>
      </c>
      <c r="B10" s="13"/>
      <c r="C10" s="14">
        <f>SUM(C5:C8)</f>
        <v>0</v>
      </c>
      <c r="D10" s="14">
        <f>SUM(D5:D8)</f>
        <v>0</v>
      </c>
      <c r="J10" s="6"/>
    </row>
    <row r="11" spans="1:10" x14ac:dyDescent="0.25">
      <c r="A11" s="5"/>
      <c r="B11" s="5"/>
      <c r="C11" s="5"/>
      <c r="D11" s="5"/>
      <c r="J11" s="6"/>
    </row>
    <row r="12" spans="1:10" x14ac:dyDescent="0.25">
      <c r="A12" s="1" t="s">
        <v>4</v>
      </c>
      <c r="B12" s="5"/>
      <c r="C12" s="5"/>
      <c r="D12" s="5"/>
      <c r="J12" s="6"/>
    </row>
    <row r="13" spans="1:10" x14ac:dyDescent="0.25">
      <c r="A13" s="9">
        <v>4500</v>
      </c>
      <c r="B13" s="5" t="s">
        <v>6</v>
      </c>
      <c r="C13" s="10"/>
      <c r="D13" s="10"/>
      <c r="J13" s="6"/>
    </row>
    <row r="14" spans="1:10" ht="15.75" x14ac:dyDescent="0.25">
      <c r="A14" s="13" t="s">
        <v>12</v>
      </c>
      <c r="B14" s="15"/>
      <c r="C14" s="42">
        <f>SUM(C13)</f>
        <v>0</v>
      </c>
      <c r="D14" s="42">
        <f>SUM(D13)</f>
        <v>0</v>
      </c>
      <c r="J14" s="6"/>
    </row>
    <row r="15" spans="1:10" x14ac:dyDescent="0.25">
      <c r="A15" s="5"/>
      <c r="B15" s="5"/>
      <c r="C15" s="5"/>
      <c r="D15" s="5"/>
      <c r="J15" s="6"/>
    </row>
    <row r="16" spans="1:10" x14ac:dyDescent="0.25">
      <c r="A16" s="1" t="s">
        <v>8</v>
      </c>
      <c r="B16" s="5"/>
      <c r="C16" s="5"/>
      <c r="D16" s="5"/>
      <c r="J16" s="6"/>
    </row>
    <row r="17" spans="1:10" x14ac:dyDescent="0.25">
      <c r="A17" s="9">
        <v>5000</v>
      </c>
      <c r="B17" s="5" t="s">
        <v>9</v>
      </c>
      <c r="C17" s="5"/>
      <c r="D17" s="5"/>
      <c r="J17" s="6"/>
    </row>
    <row r="18" spans="1:10" x14ac:dyDescent="0.25">
      <c r="A18" s="9">
        <v>5331</v>
      </c>
      <c r="B18" s="5" t="s">
        <v>10</v>
      </c>
      <c r="C18" s="10"/>
      <c r="D18" s="10"/>
      <c r="J18" s="6"/>
    </row>
    <row r="19" spans="1:10" x14ac:dyDescent="0.25">
      <c r="A19" s="9">
        <v>5400</v>
      </c>
      <c r="B19" s="5" t="s">
        <v>11</v>
      </c>
      <c r="C19" s="10"/>
      <c r="D19" s="10"/>
      <c r="J19" s="6"/>
    </row>
    <row r="20" spans="1:10" ht="15.75" x14ac:dyDescent="0.25">
      <c r="A20" s="13" t="s">
        <v>12</v>
      </c>
      <c r="B20" s="13"/>
      <c r="C20" s="14">
        <v>0</v>
      </c>
      <c r="D20" s="14">
        <v>0</v>
      </c>
      <c r="J20" s="6"/>
    </row>
    <row r="21" spans="1:10" x14ac:dyDescent="0.25">
      <c r="A21" s="5"/>
      <c r="B21" s="5"/>
      <c r="C21" s="5"/>
      <c r="D21" s="5"/>
      <c r="J21" s="6"/>
    </row>
    <row r="22" spans="1:10" x14ac:dyDescent="0.25">
      <c r="A22" s="1" t="s">
        <v>13</v>
      </c>
      <c r="B22" s="5"/>
      <c r="C22" s="5"/>
      <c r="D22" s="5"/>
      <c r="J22" s="6"/>
    </row>
    <row r="23" spans="1:10" x14ac:dyDescent="0.25">
      <c r="A23" s="9">
        <v>6700</v>
      </c>
      <c r="B23" s="5" t="s">
        <v>14</v>
      </c>
      <c r="C23" s="10"/>
      <c r="D23" s="10"/>
      <c r="J23" s="6"/>
    </row>
    <row r="24" spans="1:10" x14ac:dyDescent="0.25">
      <c r="A24" s="9">
        <v>6800</v>
      </c>
      <c r="B24" s="5" t="s">
        <v>15</v>
      </c>
      <c r="C24" s="27"/>
      <c r="D24" s="27"/>
      <c r="J24" s="6"/>
    </row>
    <row r="25" spans="1:10" x14ac:dyDescent="0.25">
      <c r="A25" s="9">
        <v>6840</v>
      </c>
      <c r="B25" s="5" t="s">
        <v>70</v>
      </c>
      <c r="C25" s="27"/>
      <c r="D25" s="27"/>
      <c r="J25" s="6"/>
    </row>
    <row r="26" spans="1:10" x14ac:dyDescent="0.25">
      <c r="A26" s="9">
        <v>6860</v>
      </c>
      <c r="B26" s="5" t="s">
        <v>71</v>
      </c>
      <c r="C26" s="27"/>
      <c r="D26" s="27"/>
      <c r="J26" s="6"/>
    </row>
    <row r="27" spans="1:10" x14ac:dyDescent="0.25">
      <c r="A27" s="9">
        <v>6940</v>
      </c>
      <c r="B27" s="5" t="s">
        <v>69</v>
      </c>
      <c r="J27" s="6"/>
    </row>
    <row r="28" spans="1:10" x14ac:dyDescent="0.25">
      <c r="A28" s="9">
        <v>6940</v>
      </c>
      <c r="B28" s="5" t="s">
        <v>16</v>
      </c>
      <c r="C28" s="10"/>
      <c r="D28" s="10"/>
      <c r="J28" s="6"/>
    </row>
    <row r="29" spans="1:10" x14ac:dyDescent="0.25">
      <c r="A29" s="9">
        <v>7040</v>
      </c>
      <c r="B29" s="5" t="s">
        <v>72</v>
      </c>
      <c r="J29" s="6"/>
    </row>
    <row r="30" spans="1:10" x14ac:dyDescent="0.25">
      <c r="A30" s="9">
        <v>7100</v>
      </c>
      <c r="B30" s="5" t="s">
        <v>25</v>
      </c>
      <c r="C30" s="10"/>
      <c r="D30" s="10"/>
      <c r="J30" s="6"/>
    </row>
    <row r="31" spans="1:10" x14ac:dyDescent="0.25">
      <c r="A31" s="9">
        <v>7140</v>
      </c>
      <c r="B31" s="5" t="s">
        <v>24</v>
      </c>
      <c r="C31" s="10"/>
      <c r="D31" s="10"/>
      <c r="J31" s="6"/>
    </row>
    <row r="32" spans="1:10" x14ac:dyDescent="0.25">
      <c r="A32" s="9">
        <v>7320</v>
      </c>
      <c r="B32" s="5" t="s">
        <v>19</v>
      </c>
      <c r="C32" s="10"/>
      <c r="D32" s="10"/>
      <c r="J32" s="6"/>
    </row>
    <row r="33" spans="1:12" x14ac:dyDescent="0.25">
      <c r="A33" s="9">
        <v>7350</v>
      </c>
      <c r="B33" s="5" t="s">
        <v>40</v>
      </c>
      <c r="C33" s="11"/>
      <c r="D33" s="11"/>
      <c r="J33" s="6"/>
    </row>
    <row r="34" spans="1:12" x14ac:dyDescent="0.25">
      <c r="A34" s="9">
        <v>7420</v>
      </c>
      <c r="B34" s="5" t="s">
        <v>18</v>
      </c>
      <c r="C34" s="10"/>
      <c r="D34" s="10"/>
      <c r="J34" s="6"/>
    </row>
    <row r="35" spans="1:12" x14ac:dyDescent="0.25">
      <c r="A35" s="9">
        <v>7770</v>
      </c>
      <c r="B35" s="5" t="s">
        <v>17</v>
      </c>
      <c r="C35" s="5"/>
      <c r="D35" s="5"/>
      <c r="J35" s="6"/>
    </row>
    <row r="36" spans="1:12" x14ac:dyDescent="0.25">
      <c r="A36" s="9">
        <v>7790</v>
      </c>
      <c r="B36" s="5" t="s">
        <v>26</v>
      </c>
      <c r="C36" s="11"/>
      <c r="D36" s="11"/>
      <c r="J36" s="6"/>
    </row>
    <row r="37" spans="1:12" ht="15.75" x14ac:dyDescent="0.25">
      <c r="A37" s="13" t="s">
        <v>12</v>
      </c>
      <c r="B37" s="13"/>
      <c r="C37" s="14">
        <f>SUM(C23:C36)</f>
        <v>0</v>
      </c>
      <c r="D37" s="14">
        <f>SUM(D23:D36)</f>
        <v>0</v>
      </c>
      <c r="J37" s="6"/>
    </row>
    <row r="38" spans="1:12" x14ac:dyDescent="0.25">
      <c r="A38" s="5"/>
      <c r="B38" s="5"/>
      <c r="C38" s="5"/>
      <c r="D38" s="5"/>
      <c r="J38" s="6"/>
    </row>
    <row r="39" spans="1:12" x14ac:dyDescent="0.25">
      <c r="A39" s="1" t="s">
        <v>20</v>
      </c>
      <c r="B39" s="5"/>
      <c r="C39" s="5"/>
      <c r="D39" s="5"/>
      <c r="J39" s="6"/>
    </row>
    <row r="40" spans="1:12" x14ac:dyDescent="0.25">
      <c r="A40" s="9">
        <v>8050</v>
      </c>
      <c r="B40" s="5" t="s">
        <v>77</v>
      </c>
      <c r="C40" s="5"/>
      <c r="D40" s="5"/>
      <c r="J40" s="6"/>
      <c r="L40" s="1"/>
    </row>
    <row r="41" spans="1:12" x14ac:dyDescent="0.25">
      <c r="A41" s="9">
        <v>8150</v>
      </c>
      <c r="B41" s="5" t="s">
        <v>76</v>
      </c>
      <c r="C41" s="10"/>
      <c r="D41" s="10"/>
      <c r="J41" s="6"/>
    </row>
    <row r="42" spans="1:12" ht="15.75" x14ac:dyDescent="0.25">
      <c r="A42" s="13" t="s">
        <v>12</v>
      </c>
      <c r="B42" s="13"/>
      <c r="C42" s="14">
        <f>SUM(C40:C41)</f>
        <v>0</v>
      </c>
      <c r="D42" s="14">
        <f>SUM(D40:D41)</f>
        <v>0</v>
      </c>
      <c r="J42" s="6"/>
    </row>
    <row r="43" spans="1:12" x14ac:dyDescent="0.25">
      <c r="J43" s="6"/>
    </row>
    <row r="44" spans="1:12" ht="15.75" x14ac:dyDescent="0.25">
      <c r="A44" s="13" t="s">
        <v>21</v>
      </c>
      <c r="B44" s="13"/>
      <c r="C44" s="13">
        <f>C10+C42-(C20+C37)</f>
        <v>0</v>
      </c>
      <c r="D44" s="13">
        <f>D10+D42-(D20+D37)</f>
        <v>0</v>
      </c>
      <c r="E44" s="5"/>
      <c r="F44" s="5"/>
      <c r="J44" s="6"/>
    </row>
    <row r="45" spans="1:12" x14ac:dyDescent="0.25">
      <c r="A45" s="5"/>
      <c r="B45" s="5"/>
      <c r="C45" s="5"/>
      <c r="E45" s="2"/>
      <c r="F45" s="2"/>
      <c r="J45" s="6"/>
    </row>
    <row r="46" spans="1:12" x14ac:dyDescent="0.25">
      <c r="A46" s="2" t="s">
        <v>22</v>
      </c>
      <c r="B46" s="2"/>
      <c r="C46" s="2"/>
      <c r="D46" s="5"/>
      <c r="E46" s="2"/>
      <c r="F46" s="2"/>
      <c r="J46" s="6"/>
    </row>
    <row r="47" spans="1:12" x14ac:dyDescent="0.25">
      <c r="A47" s="20">
        <v>7790</v>
      </c>
      <c r="B47" s="2" t="s">
        <v>56</v>
      </c>
      <c r="C47" s="2"/>
      <c r="D47" s="2"/>
      <c r="E47" s="2"/>
      <c r="F47" s="2"/>
      <c r="J47" s="6"/>
    </row>
    <row r="48" spans="1:12" x14ac:dyDescent="0.25">
      <c r="A48" s="20">
        <v>3400</v>
      </c>
      <c r="B48" s="2" t="s">
        <v>23</v>
      </c>
      <c r="C48" s="2"/>
      <c r="D48" s="2"/>
      <c r="E48" s="2"/>
      <c r="F48" s="2"/>
      <c r="J48" s="6"/>
    </row>
    <row r="49" spans="1:10" x14ac:dyDescent="0.25">
      <c r="D49" s="2"/>
      <c r="J49" s="6"/>
    </row>
    <row r="50" spans="1:10" x14ac:dyDescent="0.25">
      <c r="A50" s="20" t="s">
        <v>57</v>
      </c>
      <c r="B50" s="2"/>
      <c r="C50" s="2"/>
      <c r="D50" s="2"/>
      <c r="J50" s="6"/>
    </row>
    <row r="51" spans="1:10" x14ac:dyDescent="0.25">
      <c r="A51" s="28" t="s">
        <v>58</v>
      </c>
      <c r="B51" s="5"/>
      <c r="C51" s="5"/>
      <c r="G51" s="5"/>
      <c r="H51" s="5"/>
      <c r="I51" s="5"/>
      <c r="J51" s="6"/>
    </row>
    <row r="52" spans="1:10" x14ac:dyDescent="0.25">
      <c r="G52" s="5"/>
      <c r="H52" s="5"/>
      <c r="I52" s="5"/>
      <c r="J52" s="6"/>
    </row>
    <row r="53" spans="1:10" x14ac:dyDescent="0.25">
      <c r="G53" s="5"/>
      <c r="H53" s="5"/>
      <c r="I53" s="5"/>
      <c r="J53" s="6"/>
    </row>
    <row r="54" spans="1:10" x14ac:dyDescent="0.25">
      <c r="G54" s="5"/>
      <c r="H54" s="5"/>
      <c r="I54" s="5"/>
      <c r="J54" s="6"/>
    </row>
    <row r="55" spans="1:10" x14ac:dyDescent="0.25">
      <c r="G55" s="5"/>
      <c r="H55" s="5"/>
      <c r="I55" s="5"/>
      <c r="J55" s="6"/>
    </row>
    <row r="56" spans="1:10" x14ac:dyDescent="0.25">
      <c r="F56" s="2"/>
      <c r="G56" s="6"/>
      <c r="H56" s="5"/>
      <c r="I56" s="5"/>
      <c r="J56" s="6"/>
    </row>
    <row r="57" spans="1:10" x14ac:dyDescent="0.25">
      <c r="G57" s="6"/>
      <c r="H57" s="6"/>
      <c r="I57" s="6"/>
      <c r="J57" s="6"/>
    </row>
    <row r="58" spans="1:10" x14ac:dyDescent="0.25">
      <c r="H58" s="6"/>
      <c r="I58" s="6"/>
      <c r="J58" s="6"/>
    </row>
    <row r="59" spans="1:10" x14ac:dyDescent="0.25">
      <c r="C59" s="2"/>
      <c r="D59" s="2"/>
      <c r="E59" s="2"/>
      <c r="F59" s="2"/>
      <c r="G59" s="8"/>
      <c r="H59" s="8"/>
      <c r="I59" s="8"/>
    </row>
  </sheetData>
  <hyperlinks>
    <hyperlink ref="A51" r:id="rId1" xr:uid="{616DC1C2-8CE0-4376-960D-63A0B3C2A0C1}"/>
  </hyperlinks>
  <pageMargins left="0.7" right="0.7" top="0.75" bottom="0.75" header="0.3" footer="0.3"/>
  <pageSetup paperSize="9" scale="5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zoomScale="130" zoomScaleNormal="130" workbookViewId="0"/>
  </sheetViews>
  <sheetFormatPr baseColWidth="10" defaultRowHeight="15" x14ac:dyDescent="0.25"/>
  <cols>
    <col min="1" max="1" width="35.42578125" customWidth="1"/>
    <col min="2" max="2" width="14" customWidth="1"/>
    <col min="3" max="3" width="18.85546875" customWidth="1"/>
    <col min="4" max="4" width="18" customWidth="1"/>
    <col min="5" max="5" width="13.5703125" customWidth="1"/>
    <col min="6" max="6" width="14" customWidth="1"/>
  </cols>
  <sheetData>
    <row r="1" spans="1:8" x14ac:dyDescent="0.25">
      <c r="A1" s="1" t="s">
        <v>38</v>
      </c>
    </row>
    <row r="3" spans="1:8" x14ac:dyDescent="0.25">
      <c r="A3" s="21" t="s">
        <v>27</v>
      </c>
      <c r="B3" s="29">
        <v>42004</v>
      </c>
      <c r="C3" s="29">
        <v>42369</v>
      </c>
      <c r="D3" s="30">
        <v>42735</v>
      </c>
      <c r="E3" s="30">
        <v>43100</v>
      </c>
      <c r="F3" s="30">
        <v>43465</v>
      </c>
    </row>
    <row r="4" spans="1:8" x14ac:dyDescent="0.25">
      <c r="A4" s="31" t="s">
        <v>60</v>
      </c>
      <c r="D4" s="32"/>
      <c r="E4" s="32"/>
      <c r="F4" s="32"/>
    </row>
    <row r="5" spans="1:8" x14ac:dyDescent="0.25">
      <c r="A5" s="31" t="s">
        <v>64</v>
      </c>
      <c r="B5">
        <v>37500.42</v>
      </c>
      <c r="C5">
        <v>170926.29</v>
      </c>
      <c r="D5" s="32">
        <v>136004.96</v>
      </c>
      <c r="E5" s="32">
        <v>138213.96</v>
      </c>
      <c r="F5" s="32">
        <v>149976.95999999999</v>
      </c>
    </row>
    <row r="6" spans="1:8" x14ac:dyDescent="0.25">
      <c r="A6" s="31" t="s">
        <v>65</v>
      </c>
      <c r="B6">
        <v>206522.02</v>
      </c>
      <c r="C6">
        <v>8449.5</v>
      </c>
      <c r="D6" s="32">
        <v>55.4</v>
      </c>
      <c r="E6" s="32">
        <v>55.59</v>
      </c>
      <c r="F6" s="32">
        <v>55.78</v>
      </c>
    </row>
    <row r="7" spans="1:8" x14ac:dyDescent="0.25">
      <c r="A7" s="31" t="s">
        <v>66</v>
      </c>
      <c r="B7">
        <v>2095.56</v>
      </c>
      <c r="C7">
        <v>2000.56</v>
      </c>
      <c r="D7" s="32">
        <v>2000.56</v>
      </c>
      <c r="E7" s="32">
        <v>2000.56</v>
      </c>
      <c r="F7" s="32">
        <v>2000.56</v>
      </c>
    </row>
    <row r="8" spans="1:8" x14ac:dyDescent="0.25">
      <c r="A8" s="31"/>
      <c r="D8" s="32"/>
      <c r="E8" s="32"/>
      <c r="F8" s="32"/>
    </row>
    <row r="9" spans="1:8" x14ac:dyDescent="0.25">
      <c r="A9" s="33" t="s">
        <v>61</v>
      </c>
      <c r="B9">
        <v>0</v>
      </c>
      <c r="C9">
        <v>1930000</v>
      </c>
      <c r="D9" s="32">
        <v>0</v>
      </c>
      <c r="E9" s="32">
        <v>0</v>
      </c>
      <c r="F9" s="32">
        <v>0</v>
      </c>
    </row>
    <row r="10" spans="1:8" x14ac:dyDescent="0.25">
      <c r="A10" s="31"/>
      <c r="D10" s="32"/>
      <c r="E10" s="32"/>
      <c r="F10" s="32"/>
      <c r="H10" s="18"/>
    </row>
    <row r="11" spans="1:8" x14ac:dyDescent="0.25">
      <c r="A11" s="4" t="s">
        <v>28</v>
      </c>
      <c r="B11">
        <v>246118</v>
      </c>
      <c r="C11">
        <v>220546.42</v>
      </c>
      <c r="D11" s="32">
        <f>SUM(D5:D10)</f>
        <v>138060.91999999998</v>
      </c>
      <c r="E11" s="32">
        <f>SUM(E5:E7)-E9</f>
        <v>140270.10999999999</v>
      </c>
      <c r="F11" s="32">
        <f>SUM(F5:F7)-F9</f>
        <v>152033.29999999999</v>
      </c>
    </row>
    <row r="12" spans="1:8" x14ac:dyDescent="0.25">
      <c r="A12" s="31"/>
      <c r="D12" s="32"/>
      <c r="E12" s="32"/>
      <c r="F12" s="32"/>
    </row>
    <row r="13" spans="1:8" x14ac:dyDescent="0.25">
      <c r="A13" s="22" t="s">
        <v>29</v>
      </c>
      <c r="B13" s="34">
        <v>42004</v>
      </c>
      <c r="C13" s="34">
        <v>42369</v>
      </c>
      <c r="D13" s="35">
        <v>42735</v>
      </c>
      <c r="E13" s="35">
        <v>43100</v>
      </c>
      <c r="F13" s="35">
        <v>43465</v>
      </c>
    </row>
    <row r="14" spans="1:8" x14ac:dyDescent="0.25">
      <c r="A14" s="31" t="s">
        <v>30</v>
      </c>
      <c r="B14">
        <v>4128</v>
      </c>
      <c r="C14">
        <v>10000</v>
      </c>
      <c r="D14" s="32">
        <v>7322</v>
      </c>
      <c r="E14" s="32">
        <v>0</v>
      </c>
      <c r="F14" s="32">
        <v>0</v>
      </c>
    </row>
    <row r="15" spans="1:8" x14ac:dyDescent="0.25">
      <c r="A15" s="31" t="s">
        <v>31</v>
      </c>
      <c r="B15">
        <v>241990</v>
      </c>
      <c r="C15">
        <v>210546.42</v>
      </c>
      <c r="D15" s="32">
        <f>D11-D14</f>
        <v>130738.91999999998</v>
      </c>
      <c r="E15" s="32">
        <f>E11</f>
        <v>140270.10999999999</v>
      </c>
      <c r="F15" s="32">
        <f>F11</f>
        <v>152033.29999999999</v>
      </c>
    </row>
    <row r="16" spans="1:8" x14ac:dyDescent="0.25">
      <c r="A16" s="31"/>
      <c r="D16" s="32"/>
      <c r="E16" s="32"/>
      <c r="F16" s="32"/>
    </row>
    <row r="17" spans="1:6" x14ac:dyDescent="0.25">
      <c r="A17" s="22" t="s">
        <v>32</v>
      </c>
      <c r="B17">
        <v>246118</v>
      </c>
      <c r="C17">
        <v>220546.42</v>
      </c>
      <c r="D17" s="32">
        <f>SUM(D14:D15)</f>
        <v>138060.91999999998</v>
      </c>
      <c r="E17" s="32">
        <f>SUM(E14:E15)</f>
        <v>140270.10999999999</v>
      </c>
      <c r="F17" s="32">
        <f>SUM(F14:F15)</f>
        <v>152033.29999999999</v>
      </c>
    </row>
    <row r="18" spans="1:6" x14ac:dyDescent="0.25">
      <c r="A18" s="36" t="s">
        <v>33</v>
      </c>
      <c r="B18" s="37"/>
      <c r="C18" s="37">
        <v>-31443.58</v>
      </c>
      <c r="D18" s="38">
        <f>(D15-C15)</f>
        <v>-79807.500000000029</v>
      </c>
      <c r="E18" s="38">
        <f>(E15-D15)</f>
        <v>9531.1900000000023</v>
      </c>
      <c r="F18" s="38">
        <f>(F15-E15)</f>
        <v>11763.190000000002</v>
      </c>
    </row>
    <row r="20" spans="1:6" x14ac:dyDescent="0.25">
      <c r="A20" s="39" t="s">
        <v>62</v>
      </c>
      <c r="B20" s="29">
        <v>42004</v>
      </c>
      <c r="C20" s="29">
        <v>42369</v>
      </c>
      <c r="D20" s="30">
        <v>42735</v>
      </c>
      <c r="E20" s="30">
        <v>43100</v>
      </c>
      <c r="F20" s="30">
        <v>43465</v>
      </c>
    </row>
    <row r="21" spans="1:6" x14ac:dyDescent="0.25">
      <c r="A21" s="31" t="s">
        <v>68</v>
      </c>
      <c r="B21">
        <v>0</v>
      </c>
      <c r="C21">
        <v>0</v>
      </c>
      <c r="D21" s="32">
        <v>20000</v>
      </c>
      <c r="E21" s="32">
        <v>0</v>
      </c>
      <c r="F21" s="32">
        <v>0</v>
      </c>
    </row>
    <row r="22" spans="1:6" x14ac:dyDescent="0.25">
      <c r="A22" s="31" t="s">
        <v>67</v>
      </c>
      <c r="D22" s="32">
        <v>7322</v>
      </c>
      <c r="E22" s="32">
        <v>0</v>
      </c>
      <c r="F22" s="32">
        <v>0</v>
      </c>
    </row>
    <row r="23" spans="1:6" x14ac:dyDescent="0.25">
      <c r="A23" s="4" t="s">
        <v>63</v>
      </c>
      <c r="B23" s="40"/>
      <c r="C23" s="40"/>
      <c r="D23" s="41">
        <v>27333</v>
      </c>
      <c r="E23" s="41">
        <v>0</v>
      </c>
      <c r="F23" s="41">
        <v>0</v>
      </c>
    </row>
    <row r="24" spans="1:6" x14ac:dyDescent="0.25">
      <c r="D24" s="5"/>
      <c r="E24" s="5"/>
      <c r="F24" s="5"/>
    </row>
    <row r="25" spans="1:6" x14ac:dyDescent="0.25">
      <c r="D25" s="1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"/>
  <sheetViews>
    <sheetView zoomScaleNormal="100" workbookViewId="0"/>
  </sheetViews>
  <sheetFormatPr baseColWidth="10" defaultRowHeight="15" x14ac:dyDescent="0.25"/>
  <cols>
    <col min="1" max="1" width="11.5703125" customWidth="1"/>
    <col min="2" max="2" width="10.5703125" customWidth="1"/>
    <col min="3" max="3" width="26.140625" customWidth="1"/>
    <col min="4" max="4" width="35.5703125" customWidth="1"/>
    <col min="5" max="5" width="22.7109375" customWidth="1"/>
    <col min="6" max="6" width="11.140625" customWidth="1"/>
    <col min="7" max="7" width="14" customWidth="1"/>
  </cols>
  <sheetData>
    <row r="1" spans="1:10" ht="18.75" x14ac:dyDescent="0.3">
      <c r="A1" s="1" t="s">
        <v>43</v>
      </c>
      <c r="B1" s="1" t="s">
        <v>37</v>
      </c>
      <c r="C1" s="1" t="s">
        <v>52</v>
      </c>
      <c r="D1" s="1" t="s">
        <v>34</v>
      </c>
      <c r="E1" s="1" t="s">
        <v>36</v>
      </c>
      <c r="F1" s="1" t="s">
        <v>35</v>
      </c>
      <c r="G1" s="3"/>
      <c r="H1" s="6"/>
      <c r="I1" s="2"/>
      <c r="J1" s="2"/>
    </row>
    <row r="2" spans="1:10" x14ac:dyDescent="0.25">
      <c r="A2">
        <v>2016</v>
      </c>
      <c r="C2" t="s">
        <v>46</v>
      </c>
      <c r="F2" s="25"/>
      <c r="G2" s="6"/>
      <c r="I2" s="2"/>
      <c r="J2" s="2"/>
    </row>
    <row r="3" spans="1:10" x14ac:dyDescent="0.25">
      <c r="A3" s="11">
        <v>221</v>
      </c>
      <c r="B3" s="5"/>
      <c r="C3" s="5" t="s">
        <v>42</v>
      </c>
      <c r="D3" s="5"/>
      <c r="E3" s="5"/>
      <c r="F3" s="26"/>
      <c r="G3" s="6"/>
      <c r="I3" s="2"/>
      <c r="J3" s="2"/>
    </row>
    <row r="4" spans="1:10" x14ac:dyDescent="0.25">
      <c r="A4" s="11">
        <v>1414</v>
      </c>
      <c r="B4" s="5"/>
      <c r="C4" s="5"/>
      <c r="D4" s="5" t="s">
        <v>53</v>
      </c>
      <c r="E4" s="5"/>
      <c r="F4" s="26"/>
      <c r="G4" s="6"/>
      <c r="I4" s="2"/>
      <c r="J4" s="2"/>
    </row>
    <row r="5" spans="1:10" x14ac:dyDescent="0.25">
      <c r="A5">
        <v>469</v>
      </c>
      <c r="C5" s="5" t="s">
        <v>49</v>
      </c>
      <c r="D5" t="s">
        <v>55</v>
      </c>
      <c r="F5" s="25"/>
      <c r="G5" s="6"/>
      <c r="I5" s="2"/>
      <c r="J5" s="2"/>
    </row>
    <row r="6" spans="1:10" x14ac:dyDescent="0.25">
      <c r="A6">
        <v>239.7</v>
      </c>
      <c r="C6" s="5" t="s">
        <v>47</v>
      </c>
      <c r="D6" t="s">
        <v>48</v>
      </c>
      <c r="F6" s="25"/>
      <c r="G6" s="6"/>
      <c r="I6" s="2"/>
      <c r="J6" s="2"/>
    </row>
    <row r="7" spans="1:10" s="1" customFormat="1" x14ac:dyDescent="0.25">
      <c r="A7" s="5">
        <v>472</v>
      </c>
      <c r="B7" s="5"/>
      <c r="C7" s="5" t="s">
        <v>42</v>
      </c>
      <c r="D7" t="s">
        <v>48</v>
      </c>
      <c r="F7" s="25"/>
      <c r="I7" s="19"/>
      <c r="J7" s="19"/>
    </row>
    <row r="8" spans="1:10" x14ac:dyDescent="0.25">
      <c r="A8" s="5">
        <v>255</v>
      </c>
      <c r="B8" s="5"/>
      <c r="C8" s="5" t="s">
        <v>42</v>
      </c>
      <c r="D8" s="5"/>
      <c r="F8" s="25"/>
      <c r="G8" s="6"/>
      <c r="I8" s="2"/>
      <c r="J8" s="2"/>
    </row>
    <row r="9" spans="1:10" x14ac:dyDescent="0.25">
      <c r="A9" s="5">
        <v>43.2</v>
      </c>
      <c r="B9" s="5"/>
      <c r="C9" s="5" t="s">
        <v>42</v>
      </c>
      <c r="D9" s="5"/>
      <c r="F9" s="25"/>
      <c r="G9" s="6"/>
      <c r="I9" s="2"/>
      <c r="J9" s="2"/>
    </row>
    <row r="10" spans="1:10" x14ac:dyDescent="0.25">
      <c r="A10" s="11">
        <v>2000</v>
      </c>
      <c r="B10" s="5"/>
      <c r="C10" s="5" t="s">
        <v>45</v>
      </c>
      <c r="D10" s="5" t="s">
        <v>54</v>
      </c>
      <c r="E10" s="5"/>
      <c r="F10" s="26"/>
      <c r="G10" s="6"/>
      <c r="I10" s="2"/>
      <c r="J10" s="2"/>
    </row>
    <row r="11" spans="1:10" x14ac:dyDescent="0.25">
      <c r="A11" s="11">
        <v>320</v>
      </c>
      <c r="B11" s="9"/>
      <c r="C11" s="5" t="s">
        <v>42</v>
      </c>
      <c r="D11" s="5"/>
      <c r="E11" s="5"/>
      <c r="F11" s="24"/>
      <c r="G11" s="5"/>
      <c r="I11" s="2"/>
      <c r="J11" s="2"/>
    </row>
    <row r="12" spans="1:10" x14ac:dyDescent="0.25">
      <c r="A12" s="11">
        <v>2800</v>
      </c>
      <c r="B12" s="9"/>
      <c r="C12" s="5" t="s">
        <v>42</v>
      </c>
      <c r="D12" s="5"/>
      <c r="E12" s="5"/>
      <c r="F12" s="24"/>
      <c r="G12" s="5"/>
      <c r="H12" s="7"/>
      <c r="I12" s="2"/>
      <c r="J12" s="2"/>
    </row>
    <row r="13" spans="1:10" x14ac:dyDescent="0.25">
      <c r="A13" s="11">
        <v>536</v>
      </c>
      <c r="B13" s="9"/>
      <c r="C13" s="5" t="s">
        <v>42</v>
      </c>
      <c r="D13" s="5"/>
      <c r="E13" s="5"/>
      <c r="F13" s="24"/>
      <c r="G13" s="5"/>
      <c r="H13" s="7"/>
      <c r="I13" s="2"/>
      <c r="J13" s="2"/>
    </row>
    <row r="14" spans="1:10" x14ac:dyDescent="0.25">
      <c r="A14" s="11">
        <v>3730</v>
      </c>
      <c r="B14" s="9"/>
      <c r="C14" s="5" t="s">
        <v>41</v>
      </c>
      <c r="D14" s="10"/>
      <c r="E14" s="5"/>
      <c r="F14" s="24"/>
      <c r="G14" s="5"/>
      <c r="H14" s="7"/>
      <c r="I14" s="2"/>
      <c r="J14" s="2"/>
    </row>
    <row r="15" spans="1:10" x14ac:dyDescent="0.25">
      <c r="A15" s="11"/>
      <c r="B15" s="9"/>
      <c r="C15" s="5"/>
      <c r="D15" s="5"/>
      <c r="E15" s="5"/>
      <c r="F15" s="24"/>
      <c r="G15" s="5"/>
      <c r="H15" s="7"/>
      <c r="I15" s="2"/>
      <c r="J15" s="2"/>
    </row>
    <row r="16" spans="1:10" x14ac:dyDescent="0.25">
      <c r="A16" s="5"/>
      <c r="B16" s="9"/>
      <c r="C16" s="5"/>
      <c r="D16" s="5"/>
      <c r="E16" s="5"/>
      <c r="F16" s="24"/>
      <c r="G16" s="2"/>
      <c r="H16" s="2"/>
      <c r="I16" s="2"/>
      <c r="J16" s="2"/>
    </row>
    <row r="17" spans="2:6" x14ac:dyDescent="0.25">
      <c r="B17" s="5"/>
      <c r="C17" s="5"/>
      <c r="D17" s="5"/>
      <c r="E17" s="5"/>
      <c r="F17" s="5"/>
    </row>
    <row r="18" spans="2:6" x14ac:dyDescent="0.25">
      <c r="D18" s="6"/>
      <c r="E18" s="6"/>
      <c r="F18" s="17"/>
    </row>
    <row r="19" spans="2:6" x14ac:dyDescent="0.25">
      <c r="D19" s="6"/>
      <c r="E19" s="6"/>
      <c r="F19" s="17"/>
    </row>
    <row r="20" spans="2:6" x14ac:dyDescent="0.25">
      <c r="D20" s="6"/>
      <c r="E20" s="6"/>
      <c r="F20" s="17"/>
    </row>
    <row r="21" spans="2:6" x14ac:dyDescent="0.25">
      <c r="F21" s="2"/>
    </row>
    <row r="25" spans="2:6" x14ac:dyDescent="0.25">
      <c r="B25" s="1"/>
      <c r="C25" s="1"/>
    </row>
    <row r="26" spans="2:6" x14ac:dyDescent="0.25">
      <c r="B26" s="1"/>
      <c r="C26" s="1"/>
    </row>
    <row r="27" spans="2:6" x14ac:dyDescent="0.25">
      <c r="B27" s="1"/>
      <c r="C27" s="1"/>
    </row>
    <row r="28" spans="2:6" x14ac:dyDescent="0.25">
      <c r="B28" s="1"/>
      <c r="C28" s="1"/>
    </row>
    <row r="29" spans="2:6" x14ac:dyDescent="0.25">
      <c r="D29" s="1"/>
      <c r="E29" s="1"/>
      <c r="F29" s="1"/>
    </row>
    <row r="30" spans="2:6" x14ac:dyDescent="0.25">
      <c r="D30" s="1"/>
      <c r="E30" s="1"/>
      <c r="F30" s="1"/>
    </row>
    <row r="31" spans="2:6" x14ac:dyDescent="0.25">
      <c r="D31" s="1"/>
      <c r="E31" s="1"/>
      <c r="F31" s="1"/>
    </row>
  </sheetData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F9740-9F21-4246-A006-333D8BD28B11}">
  <dimension ref="A1:D14"/>
  <sheetViews>
    <sheetView tabSelected="1" workbookViewId="0">
      <selection activeCell="I22" sqref="I22"/>
    </sheetView>
  </sheetViews>
  <sheetFormatPr baseColWidth="10" defaultRowHeight="15" x14ac:dyDescent="0.25"/>
  <cols>
    <col min="2" max="2" width="16.42578125" customWidth="1"/>
  </cols>
  <sheetData>
    <row r="1" spans="1:4" ht="15.75" x14ac:dyDescent="0.25">
      <c r="A1" s="23" t="s">
        <v>44</v>
      </c>
    </row>
    <row r="2" spans="1:4" x14ac:dyDescent="0.25">
      <c r="A2" s="1" t="s">
        <v>50</v>
      </c>
      <c r="B2" s="1" t="s">
        <v>51</v>
      </c>
      <c r="C2" s="1" t="s">
        <v>12</v>
      </c>
      <c r="D2" s="1" t="s">
        <v>34</v>
      </c>
    </row>
    <row r="3" spans="1:4" x14ac:dyDescent="0.25">
      <c r="C3" s="11">
        <v>250</v>
      </c>
    </row>
    <row r="4" spans="1:4" x14ac:dyDescent="0.25">
      <c r="C4">
        <v>1500</v>
      </c>
    </row>
    <row r="5" spans="1:4" x14ac:dyDescent="0.25">
      <c r="C5">
        <v>250</v>
      </c>
    </row>
    <row r="6" spans="1:4" x14ac:dyDescent="0.25">
      <c r="C6">
        <v>800</v>
      </c>
    </row>
    <row r="7" spans="1:4" x14ac:dyDescent="0.25">
      <c r="C7">
        <v>550</v>
      </c>
    </row>
    <row r="8" spans="1:4" x14ac:dyDescent="0.25">
      <c r="C8" s="5">
        <v>250</v>
      </c>
    </row>
    <row r="9" spans="1:4" x14ac:dyDescent="0.25">
      <c r="C9" s="5">
        <v>250</v>
      </c>
    </row>
    <row r="10" spans="1:4" x14ac:dyDescent="0.25">
      <c r="C10" s="5">
        <v>250</v>
      </c>
    </row>
    <row r="11" spans="1:4" x14ac:dyDescent="0.25">
      <c r="C11" s="5">
        <v>1000</v>
      </c>
    </row>
    <row r="12" spans="1:4" x14ac:dyDescent="0.25">
      <c r="C12" s="5">
        <v>1000</v>
      </c>
    </row>
    <row r="14" spans="1:4" ht="15.75" x14ac:dyDescent="0.25">
      <c r="C14" s="13">
        <f>SUM(C3:C12)</f>
        <v>6100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Rekneskap 2018</vt:lpstr>
      <vt:lpstr>Balanse</vt:lpstr>
      <vt:lpstr>Dagbok-bilagsoversikt</vt:lpstr>
      <vt:lpstr>Oversikt over medlemskontigent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 Knagenhjelm</dc:creator>
  <cp:lastModifiedBy>Knaken</cp:lastModifiedBy>
  <cp:lastPrinted>2019-02-14T13:46:30Z</cp:lastPrinted>
  <dcterms:created xsi:type="dcterms:W3CDTF">2017-02-14T08:36:54Z</dcterms:created>
  <dcterms:modified xsi:type="dcterms:W3CDTF">2019-09-12T13:05:40Z</dcterms:modified>
</cp:coreProperties>
</file>